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20" yWindow="7875" windowWidth="19320" windowHeight="2265" tabRatio="832" firstSheet="1" activeTab="1"/>
  </bookViews>
  <sheets>
    <sheet name="Лист7" sheetId="67" state="hidden" r:id="rId1"/>
    <sheet name="на сайт" sheetId="105" r:id="rId2"/>
  </sheets>
  <calcPr calcId="125725"/>
</workbook>
</file>

<file path=xl/calcChain.xml><?xml version="1.0" encoding="utf-8"?>
<calcChain xmlns="http://schemas.openxmlformats.org/spreadsheetml/2006/main">
  <c r="I20" i="105"/>
  <c r="H20"/>
  <c r="I19"/>
  <c r="H19"/>
  <c r="G18"/>
  <c r="F18"/>
  <c r="E18"/>
  <c r="D18"/>
  <c r="G16"/>
  <c r="E16"/>
  <c r="F16"/>
  <c r="D16"/>
  <c r="F15"/>
  <c r="E15"/>
  <c r="G14"/>
  <c r="F14"/>
  <c r="E14"/>
  <c r="D14"/>
  <c r="G13"/>
  <c r="F13"/>
  <c r="E13"/>
  <c r="D13"/>
  <c r="F11"/>
  <c r="E11"/>
  <c r="G10"/>
  <c r="F10"/>
  <c r="E10"/>
  <c r="D10"/>
  <c r="I9"/>
  <c r="H9"/>
  <c r="I16" l="1"/>
  <c r="I10"/>
  <c r="I18"/>
  <c r="G11"/>
  <c r="G8" s="1"/>
  <c r="G15"/>
  <c r="E8"/>
  <c r="F8"/>
  <c r="H13"/>
  <c r="I14"/>
  <c r="E17"/>
  <c r="E12" s="1"/>
  <c r="E22" s="1"/>
  <c r="G17"/>
  <c r="G12" s="1"/>
  <c r="G22" s="1"/>
  <c r="F17"/>
  <c r="F12" s="1"/>
  <c r="F22" s="1"/>
  <c r="I13"/>
  <c r="H14"/>
  <c r="H16"/>
  <c r="H18"/>
  <c r="H10"/>
  <c r="D11"/>
  <c r="D15"/>
  <c r="D17" l="1"/>
  <c r="D12" s="1"/>
  <c r="H15"/>
  <c r="I15"/>
  <c r="H11"/>
  <c r="I11"/>
  <c r="D8"/>
  <c r="D6"/>
  <c r="D21" l="1"/>
  <c r="E6" s="1"/>
  <c r="E21" s="1"/>
  <c r="F6" s="1"/>
  <c r="F21" s="1"/>
  <c r="G6" s="1"/>
  <c r="G21" s="1"/>
  <c r="D22"/>
  <c r="I8"/>
  <c r="H8"/>
  <c r="I12"/>
  <c r="H12"/>
  <c r="I17"/>
  <c r="H17"/>
  <c r="H22" l="1"/>
  <c r="I22"/>
  <c r="C4" i="67" l="1"/>
  <c r="C3"/>
</calcChain>
</file>

<file path=xl/comments1.xml><?xml version="1.0" encoding="utf-8"?>
<comments xmlns="http://schemas.openxmlformats.org/spreadsheetml/2006/main">
  <authors>
    <author xml:space="preserve"> </author>
  </authors>
  <commentList>
    <comment ref="I1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27760 разница примерноусловная между февралем и мартом если договор с середины марта начнется</t>
        </r>
      </text>
    </comment>
  </commentList>
</comments>
</file>

<file path=xl/sharedStrings.xml><?xml version="1.0" encoding="utf-8"?>
<sst xmlns="http://schemas.openxmlformats.org/spreadsheetml/2006/main" count="41" uniqueCount="38">
  <si>
    <t>№ п/п</t>
  </si>
  <si>
    <t>Наименование статей</t>
  </si>
  <si>
    <t>I</t>
  </si>
  <si>
    <t>ДОХОДЫ , всего</t>
  </si>
  <si>
    <t>1</t>
  </si>
  <si>
    <t>Вступительные взносы</t>
  </si>
  <si>
    <t>2</t>
  </si>
  <si>
    <t>Членские взносы</t>
  </si>
  <si>
    <t>3</t>
  </si>
  <si>
    <t>Прочие доходы</t>
  </si>
  <si>
    <t>II</t>
  </si>
  <si>
    <t>РАСХОДЫ, всего</t>
  </si>
  <si>
    <t>Расходы на приобретение основных фондов</t>
  </si>
  <si>
    <t>Материальные затраты</t>
  </si>
  <si>
    <t>4</t>
  </si>
  <si>
    <t>5</t>
  </si>
  <si>
    <t>Налоги, отчисления, платежи</t>
  </si>
  <si>
    <t>6</t>
  </si>
  <si>
    <t>Непредвиденные расходы</t>
  </si>
  <si>
    <t>Остаток денежных средств на конец периода</t>
  </si>
  <si>
    <t>I квартал</t>
  </si>
  <si>
    <t>II квартал</t>
  </si>
  <si>
    <t>III квартал</t>
  </si>
  <si>
    <t>IV квартал</t>
  </si>
  <si>
    <t>план 9 месяцев</t>
  </si>
  <si>
    <t>Расходы на аренду и содержание помещения</t>
  </si>
  <si>
    <t>Текущие расходы</t>
  </si>
  <si>
    <t>7</t>
  </si>
  <si>
    <t>Расходы на ФОТ и страховые взносы</t>
  </si>
  <si>
    <t>Дефицит бюджета</t>
  </si>
  <si>
    <t>А.А. Апостолов</t>
  </si>
  <si>
    <t>чв 2014</t>
  </si>
  <si>
    <t>вход</t>
  </si>
  <si>
    <t>выход</t>
  </si>
  <si>
    <t>Остаток денежных средств на начало периода</t>
  </si>
  <si>
    <t>план полугодия</t>
  </si>
  <si>
    <t xml:space="preserve">  СМЕТА доходов и расходов СРО АСГиНК на 2019 год</t>
  </si>
  <si>
    <t xml:space="preserve"> План 2019г   </t>
  </si>
</sst>
</file>

<file path=xl/styles.xml><?xml version="1.0" encoding="utf-8"?>
<styleSheet xmlns="http://schemas.openxmlformats.org/spreadsheetml/2006/main">
  <numFmts count="4">
    <numFmt numFmtId="166" formatCode="_(* #,##0.00_);_(* \(#,##0.00\);_(* &quot;-&quot;??_);_(@_)"/>
    <numFmt numFmtId="169" formatCode="_-* #,##0_р_._-;\-* #,##0_р_._-;_-* &quot;-&quot;??_р_._-;_-@_-"/>
    <numFmt numFmtId="172" formatCode="_-* #,##0.000_р_._-;\-* #,##0.000_р_._-;_-* &quot;-&quot;??_р_._-;_-@_-"/>
    <numFmt numFmtId="177" formatCode="_(* #,##0_);_(* \(#,##0\);_(* &quot;-&quot;??_);_(@_)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11" fillId="0" borderId="0" xfId="0" applyFont="1"/>
    <xf numFmtId="0" fontId="0" fillId="0" borderId="1" xfId="0" applyBorder="1"/>
    <xf numFmtId="0" fontId="2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wrapText="1"/>
    </xf>
    <xf numFmtId="0" fontId="0" fillId="0" borderId="0" xfId="0"/>
    <xf numFmtId="3" fontId="4" fillId="3" borderId="1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/>
    </xf>
    <xf numFmtId="0" fontId="14" fillId="0" borderId="0" xfId="0" applyFont="1" applyAlignment="1">
      <alignment horizontal="right" vertical="top" wrapText="1"/>
    </xf>
    <xf numFmtId="0" fontId="0" fillId="0" borderId="0" xfId="0"/>
    <xf numFmtId="169" fontId="0" fillId="0" borderId="12" xfId="0" applyNumberFormat="1" applyBorder="1"/>
    <xf numFmtId="0" fontId="2" fillId="0" borderId="1" xfId="0" applyFont="1" applyBorder="1"/>
    <xf numFmtId="0" fontId="0" fillId="0" borderId="14" xfId="0" applyBorder="1"/>
    <xf numFmtId="169" fontId="11" fillId="0" borderId="8" xfId="0" applyNumberFormat="1" applyFont="1" applyBorder="1"/>
    <xf numFmtId="0" fontId="2" fillId="0" borderId="17" xfId="0" applyFont="1" applyBorder="1" applyAlignment="1">
      <alignment horizontal="center" wrapText="1"/>
    </xf>
    <xf numFmtId="169" fontId="0" fillId="0" borderId="9" xfId="0" applyNumberFormat="1" applyBorder="1"/>
    <xf numFmtId="169" fontId="0" fillId="0" borderId="11" xfId="0" applyNumberFormat="1" applyBorder="1"/>
    <xf numFmtId="169" fontId="0" fillId="0" borderId="6" xfId="0" applyNumberFormat="1" applyBorder="1"/>
    <xf numFmtId="169" fontId="0" fillId="0" borderId="2" xfId="0" applyNumberFormat="1" applyBorder="1"/>
    <xf numFmtId="169" fontId="0" fillId="0" borderId="3" xfId="0" applyNumberFormat="1" applyBorder="1"/>
    <xf numFmtId="169" fontId="0" fillId="0" borderId="5" xfId="0" applyNumberFormat="1" applyBorder="1"/>
    <xf numFmtId="0" fontId="17" fillId="0" borderId="0" xfId="0" applyFont="1"/>
    <xf numFmtId="0" fontId="2" fillId="0" borderId="23" xfId="0" applyFont="1" applyBorder="1" applyAlignment="1">
      <alignment horizontal="center" wrapText="1"/>
    </xf>
    <xf numFmtId="0" fontId="2" fillId="0" borderId="10" xfId="0" applyFont="1" applyBorder="1"/>
    <xf numFmtId="0" fontId="0" fillId="0" borderId="10" xfId="0" applyBorder="1"/>
    <xf numFmtId="0" fontId="0" fillId="0" borderId="24" xfId="0" applyBorder="1"/>
    <xf numFmtId="169" fontId="0" fillId="0" borderId="16" xfId="0" applyNumberFormat="1" applyBorder="1"/>
    <xf numFmtId="3" fontId="11" fillId="0" borderId="13" xfId="0" applyNumberFormat="1" applyFont="1" applyBorder="1" applyAlignment="1">
      <alignment wrapText="1"/>
    </xf>
    <xf numFmtId="0" fontId="15" fillId="0" borderId="7" xfId="0" applyFont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wrapText="1"/>
    </xf>
    <xf numFmtId="3" fontId="2" fillId="7" borderId="7" xfId="0" applyNumberFormat="1" applyFont="1" applyFill="1" applyBorder="1"/>
    <xf numFmtId="169" fontId="2" fillId="7" borderId="7" xfId="70" applyNumberFormat="1" applyFont="1" applyFill="1" applyBorder="1"/>
    <xf numFmtId="0" fontId="13" fillId="0" borderId="7" xfId="0" applyFont="1" applyBorder="1" applyAlignment="1">
      <alignment horizontal="right" wrapText="1"/>
    </xf>
    <xf numFmtId="3" fontId="13" fillId="0" borderId="7" xfId="70" applyNumberFormat="1" applyFont="1" applyBorder="1" applyAlignment="1">
      <alignment horizontal="right" wrapText="1"/>
    </xf>
    <xf numFmtId="169" fontId="3" fillId="0" borderId="7" xfId="70" applyNumberFormat="1" applyFont="1" applyBorder="1" applyAlignment="1">
      <alignment horizontal="center"/>
    </xf>
    <xf numFmtId="0" fontId="2" fillId="6" borderId="7" xfId="0" applyFont="1" applyFill="1" applyBorder="1" applyAlignment="1">
      <alignment wrapText="1"/>
    </xf>
    <xf numFmtId="3" fontId="2" fillId="6" borderId="7" xfId="70" applyNumberFormat="1" applyFont="1" applyFill="1" applyBorder="1"/>
    <xf numFmtId="169" fontId="2" fillId="6" borderId="7" xfId="70" applyNumberFormat="1" applyFont="1" applyFill="1" applyBorder="1"/>
    <xf numFmtId="0" fontId="11" fillId="8" borderId="7" xfId="0" applyFont="1" applyFill="1" applyBorder="1" applyAlignment="1">
      <alignment wrapText="1"/>
    </xf>
    <xf numFmtId="3" fontId="11" fillId="8" borderId="7" xfId="70" applyNumberFormat="1" applyFont="1" applyFill="1" applyBorder="1"/>
    <xf numFmtId="169" fontId="11" fillId="8" borderId="7" xfId="70" applyNumberFormat="1" applyFont="1" applyFill="1" applyBorder="1"/>
    <xf numFmtId="177" fontId="2" fillId="6" borderId="7" xfId="70" applyNumberFormat="1" applyFont="1" applyFill="1" applyBorder="1"/>
    <xf numFmtId="0" fontId="11" fillId="5" borderId="7" xfId="0" applyFont="1" applyFill="1" applyBorder="1" applyAlignment="1">
      <alignment wrapText="1"/>
    </xf>
    <xf numFmtId="169" fontId="11" fillId="8" borderId="7" xfId="70" applyNumberFormat="1" applyFont="1" applyFill="1" applyBorder="1" applyAlignment="1">
      <alignment horizontal="right"/>
    </xf>
    <xf numFmtId="0" fontId="0" fillId="0" borderId="7" xfId="0" applyBorder="1" applyAlignment="1">
      <alignment wrapText="1"/>
    </xf>
    <xf numFmtId="3" fontId="0" fillId="0" borderId="7" xfId="70" applyNumberFormat="1" applyFont="1" applyBorder="1"/>
    <xf numFmtId="172" fontId="0" fillId="0" borderId="7" xfId="70" applyNumberFormat="1" applyFont="1" applyBorder="1"/>
    <xf numFmtId="3" fontId="2" fillId="7" borderId="7" xfId="70" applyNumberFormat="1" applyFont="1" applyFill="1" applyBorder="1"/>
    <xf numFmtId="49" fontId="2" fillId="2" borderId="18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3" fontId="2" fillId="2" borderId="25" xfId="1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169" fontId="2" fillId="7" borderId="20" xfId="70" applyNumberFormat="1" applyFont="1" applyFill="1" applyBorder="1"/>
    <xf numFmtId="49" fontId="3" fillId="0" borderId="22" xfId="0" applyNumberFormat="1" applyFont="1" applyBorder="1" applyAlignment="1">
      <alignment horizontal="center"/>
    </xf>
    <xf numFmtId="169" fontId="3" fillId="0" borderId="20" xfId="70" applyNumberFormat="1" applyFont="1" applyBorder="1" applyAlignment="1">
      <alignment horizontal="center"/>
    </xf>
    <xf numFmtId="49" fontId="2" fillId="6" borderId="22" xfId="0" applyNumberFormat="1" applyFont="1" applyFill="1" applyBorder="1" applyAlignment="1">
      <alignment horizontal="center"/>
    </xf>
    <xf numFmtId="169" fontId="2" fillId="6" borderId="20" xfId="70" applyNumberFormat="1" applyFont="1" applyFill="1" applyBorder="1"/>
    <xf numFmtId="0" fontId="11" fillId="5" borderId="22" xfId="0" applyFont="1" applyFill="1" applyBorder="1" applyAlignment="1">
      <alignment horizontal="center" wrapText="1"/>
    </xf>
    <xf numFmtId="169" fontId="11" fillId="8" borderId="20" xfId="70" applyNumberFormat="1" applyFont="1" applyFill="1" applyBorder="1"/>
    <xf numFmtId="169" fontId="11" fillId="8" borderId="20" xfId="70" applyNumberFormat="1" applyFont="1" applyFill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172" fontId="0" fillId="0" borderId="20" xfId="70" applyNumberFormat="1" applyFont="1" applyBorder="1"/>
    <xf numFmtId="49" fontId="0" fillId="0" borderId="26" xfId="0" applyNumberFormat="1" applyBorder="1" applyAlignment="1">
      <alignment horizontal="center"/>
    </xf>
    <xf numFmtId="0" fontId="11" fillId="0" borderId="27" xfId="0" applyFont="1" applyBorder="1" applyAlignment="1">
      <alignment horizontal="right" wrapText="1"/>
    </xf>
    <xf numFmtId="3" fontId="11" fillId="0" borderId="27" xfId="0" applyNumberFormat="1" applyFont="1" applyBorder="1" applyAlignment="1">
      <alignment horizontal="center" wrapText="1"/>
    </xf>
    <xf numFmtId="3" fontId="11" fillId="0" borderId="27" xfId="0" applyNumberFormat="1" applyFont="1" applyBorder="1" applyAlignment="1">
      <alignment wrapText="1"/>
    </xf>
    <xf numFmtId="3" fontId="11" fillId="0" borderId="21" xfId="0" applyNumberFormat="1" applyFont="1" applyBorder="1" applyAlignment="1">
      <alignment wrapText="1"/>
    </xf>
    <xf numFmtId="49" fontId="2" fillId="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49" fontId="2" fillId="0" borderId="0" xfId="0" applyNumberFormat="1" applyFont="1" applyBorder="1" applyAlignment="1">
      <alignment horizontal="left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72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2" xfId="8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2" xfId="14"/>
    <cellStyle name="Обычный 2 2 2" xfId="15"/>
    <cellStyle name="Обычный 2 2 2 2" xfId="16"/>
    <cellStyle name="Обычный 2 2 2 3" xfId="17"/>
    <cellStyle name="Обычный 2 2 2 4" xfId="18"/>
    <cellStyle name="Обычный 2 2 2 5" xfId="19"/>
    <cellStyle name="Обычный 2 2 3" xfId="20"/>
    <cellStyle name="Обычный 2 2 4" xfId="21"/>
    <cellStyle name="Обычный 2 2 5" xfId="22"/>
    <cellStyle name="Обычный 2 3" xfId="23"/>
    <cellStyle name="Обычный 2 4" xfId="24"/>
    <cellStyle name="Обычный 2 5" xfId="25"/>
    <cellStyle name="Обычный 2 6" xfId="26"/>
    <cellStyle name="Обычный 2 7" xfId="27"/>
    <cellStyle name="Обычный 2 8" xfId="28"/>
    <cellStyle name="Обычный 2 9" xfId="29"/>
    <cellStyle name="Обычный 3" xfId="30"/>
    <cellStyle name="Обычный 3 2" xfId="31"/>
    <cellStyle name="Обычный 3 2 2" xfId="32"/>
    <cellStyle name="Обычный 3 2 3" xfId="33"/>
    <cellStyle name="Обычный 3 2 4" xfId="34"/>
    <cellStyle name="Обычный 3 2 5" xfId="35"/>
    <cellStyle name="Обычный 3 3" xfId="36"/>
    <cellStyle name="Обычный 3 4" xfId="37"/>
    <cellStyle name="Обычный 3 5" xfId="38"/>
    <cellStyle name="Обычный 4" xfId="39"/>
    <cellStyle name="Обычный 4 2" xfId="40"/>
    <cellStyle name="Обычный 4 3" xfId="41"/>
    <cellStyle name="Обычный 4 4" xfId="42"/>
    <cellStyle name="Обычный 4 5" xfId="43"/>
    <cellStyle name="Обычный 5" xfId="44"/>
    <cellStyle name="Обычный 5 2" xfId="45"/>
    <cellStyle name="Обычный 5 3" xfId="46"/>
    <cellStyle name="Обычный 5 4" xfId="47"/>
    <cellStyle name="Обычный 5 5" xfId="48"/>
    <cellStyle name="Обычный 6" xfId="49"/>
    <cellStyle name="Обычный 6 2" xfId="50"/>
    <cellStyle name="Обычный 6 3" xfId="51"/>
    <cellStyle name="Обычный 6 4" xfId="52"/>
    <cellStyle name="Обычный 6 5" xfId="53"/>
    <cellStyle name="Обычный 7" xfId="54"/>
    <cellStyle name="Обычный 7 2" xfId="55"/>
    <cellStyle name="Обычный 7 3" xfId="56"/>
    <cellStyle name="Обычный 7 4" xfId="57"/>
    <cellStyle name="Обычный 7 5" xfId="58"/>
    <cellStyle name="Обычный 8" xfId="59"/>
    <cellStyle name="Обычный 8 2" xfId="60"/>
    <cellStyle name="Обычный 8 3" xfId="61"/>
    <cellStyle name="Обычный 8 4" xfId="62"/>
    <cellStyle name="Обычный 8 5" xfId="63"/>
    <cellStyle name="Обычный 9" xfId="64"/>
    <cellStyle name="Обычный 9 2" xfId="65"/>
    <cellStyle name="Обычный 9 3" xfId="66"/>
    <cellStyle name="Обычный 9 4" xfId="67"/>
    <cellStyle name="Обычный 9 5" xfId="68"/>
    <cellStyle name="Процентный" xfId="1" builtinId="5"/>
    <cellStyle name="Процентный 2" xfId="69"/>
    <cellStyle name="Финансовый" xfId="70" builtinId="3"/>
    <cellStyle name="Финансовый 2" xfId="7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G4"/>
  <sheetViews>
    <sheetView workbookViewId="0">
      <selection activeCell="F26" sqref="F26"/>
    </sheetView>
  </sheetViews>
  <sheetFormatPr defaultRowHeight="15"/>
  <sheetData>
    <row r="1" spans="1:7">
      <c r="A1" s="12" t="s">
        <v>31</v>
      </c>
    </row>
    <row r="3" spans="1:7">
      <c r="B3" s="12" t="s">
        <v>32</v>
      </c>
      <c r="C3" s="9">
        <f>D3+E3+F3+G3</f>
        <v>45</v>
      </c>
      <c r="D3" s="10">
        <v>12</v>
      </c>
      <c r="E3" s="10">
        <v>12</v>
      </c>
      <c r="F3" s="10">
        <v>12</v>
      </c>
      <c r="G3" s="10">
        <v>9</v>
      </c>
    </row>
    <row r="4" spans="1:7">
      <c r="B4" s="12" t="s">
        <v>33</v>
      </c>
      <c r="C4" s="13">
        <f>D4+E4+F4+G4</f>
        <v>30</v>
      </c>
      <c r="D4" s="8">
        <v>12</v>
      </c>
      <c r="E4" s="8">
        <v>5</v>
      </c>
      <c r="F4" s="8">
        <v>5</v>
      </c>
      <c r="G4" s="8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7"/>
  <sheetViews>
    <sheetView tabSelected="1" workbookViewId="0">
      <selection activeCell="K3" sqref="K3:O13"/>
    </sheetView>
  </sheetViews>
  <sheetFormatPr defaultColWidth="9.140625" defaultRowHeight="15"/>
  <cols>
    <col min="1" max="1" width="5.5703125" style="1" customWidth="1"/>
    <col min="2" max="2" width="46.5703125" style="81" customWidth="1"/>
    <col min="3" max="3" width="15" style="81" customWidth="1"/>
    <col min="4" max="4" width="15.7109375" style="81" hidden="1" customWidth="1"/>
    <col min="5" max="5" width="15.28515625" style="81" hidden="1" customWidth="1"/>
    <col min="6" max="6" width="14.5703125" style="81" hidden="1" customWidth="1"/>
    <col min="7" max="7" width="14.7109375" style="81" hidden="1" customWidth="1"/>
    <col min="8" max="9" width="14.42578125" style="17" hidden="1" customWidth="1"/>
    <col min="10" max="10" width="15.5703125" style="17" customWidth="1"/>
    <col min="11" max="11" width="68.5703125" style="17" customWidth="1"/>
    <col min="12" max="12" width="3.85546875" style="17" customWidth="1"/>
    <col min="13" max="16384" width="9.140625" style="17"/>
  </cols>
  <sheetData>
    <row r="2" spans="1:15" ht="21" customHeight="1">
      <c r="A2" s="16"/>
      <c r="B2" s="82"/>
      <c r="C2" s="83"/>
      <c r="D2" s="83"/>
      <c r="E2" s="83"/>
      <c r="F2" s="83"/>
      <c r="G2" s="83"/>
    </row>
    <row r="3" spans="1:15" s="80" customFormat="1" ht="16.5" thickBot="1">
      <c r="A3" s="85" t="s">
        <v>36</v>
      </c>
      <c r="B3" s="86"/>
      <c r="C3" s="86"/>
      <c r="D3" s="79"/>
      <c r="E3" s="79"/>
      <c r="F3" s="79"/>
      <c r="G3" s="79"/>
      <c r="K3" s="87"/>
      <c r="L3" s="89"/>
      <c r="M3" s="89"/>
      <c r="N3" s="89"/>
      <c r="O3" s="89"/>
    </row>
    <row r="4" spans="1:15" s="3" customFormat="1" ht="31.5">
      <c r="A4" s="57" t="s">
        <v>0</v>
      </c>
      <c r="B4" s="58" t="s">
        <v>1</v>
      </c>
      <c r="C4" s="59" t="s">
        <v>37</v>
      </c>
      <c r="D4" s="58" t="s">
        <v>20</v>
      </c>
      <c r="E4" s="58" t="s">
        <v>21</v>
      </c>
      <c r="F4" s="58" t="s">
        <v>22</v>
      </c>
      <c r="G4" s="60" t="s">
        <v>23</v>
      </c>
      <c r="H4" s="30" t="s">
        <v>35</v>
      </c>
      <c r="I4" s="22" t="s">
        <v>24</v>
      </c>
      <c r="K4" s="89"/>
      <c r="L4" s="89"/>
      <c r="M4" s="89"/>
      <c r="N4" s="89"/>
      <c r="O4" s="89"/>
    </row>
    <row r="5" spans="1:15" s="4" customFormat="1" ht="15.75">
      <c r="A5" s="61">
        <v>1</v>
      </c>
      <c r="B5" s="36">
        <v>2</v>
      </c>
      <c r="C5" s="37">
        <v>3</v>
      </c>
      <c r="D5" s="37">
        <v>4</v>
      </c>
      <c r="E5" s="37">
        <v>5</v>
      </c>
      <c r="F5" s="37">
        <v>6</v>
      </c>
      <c r="G5" s="62">
        <v>7</v>
      </c>
      <c r="H5" s="31"/>
      <c r="I5" s="19"/>
      <c r="K5" s="89"/>
      <c r="L5" s="89"/>
      <c r="M5" s="89"/>
      <c r="N5" s="89"/>
      <c r="O5" s="89"/>
    </row>
    <row r="6" spans="1:15" ht="31.5">
      <c r="A6" s="63"/>
      <c r="B6" s="38" t="s">
        <v>34</v>
      </c>
      <c r="C6" s="39">
        <v>35308286</v>
      </c>
      <c r="D6" s="39">
        <f>C6</f>
        <v>35308286</v>
      </c>
      <c r="E6" s="40" t="e">
        <f>D21</f>
        <v>#REF!</v>
      </c>
      <c r="F6" s="40" t="e">
        <f>E21</f>
        <v>#REF!</v>
      </c>
      <c r="G6" s="64" t="e">
        <f>F21</f>
        <v>#REF!</v>
      </c>
      <c r="H6" s="32"/>
      <c r="I6" s="6"/>
      <c r="K6" s="89"/>
      <c r="L6" s="89"/>
      <c r="M6" s="89"/>
      <c r="N6" s="89"/>
      <c r="O6" s="89"/>
    </row>
    <row r="7" spans="1:15" ht="15.75" thickBot="1">
      <c r="A7" s="65"/>
      <c r="B7" s="41"/>
      <c r="C7" s="42"/>
      <c r="D7" s="43"/>
      <c r="E7" s="43"/>
      <c r="F7" s="43"/>
      <c r="G7" s="66"/>
      <c r="H7" s="33"/>
      <c r="I7" s="20"/>
      <c r="K7" s="89"/>
      <c r="L7" s="89"/>
      <c r="M7" s="89"/>
      <c r="N7" s="89"/>
      <c r="O7" s="89"/>
    </row>
    <row r="8" spans="1:15" ht="15.75" customHeight="1">
      <c r="A8" s="67" t="s">
        <v>2</v>
      </c>
      <c r="B8" s="44" t="s">
        <v>3</v>
      </c>
      <c r="C8" s="45">
        <v>66636258</v>
      </c>
      <c r="D8" s="46" t="e">
        <f>D9+D10+D11</f>
        <v>#REF!</v>
      </c>
      <c r="E8" s="46" t="e">
        <f>E9+E10+E11</f>
        <v>#REF!</v>
      </c>
      <c r="F8" s="46" t="e">
        <f>F9+F10+F11</f>
        <v>#REF!</v>
      </c>
      <c r="G8" s="68" t="e">
        <f>G9+G10+G11</f>
        <v>#REF!</v>
      </c>
      <c r="H8" s="24" t="e">
        <f>D8+E8</f>
        <v>#REF!</v>
      </c>
      <c r="I8" s="26" t="e">
        <f>D8+E8+F8</f>
        <v>#REF!</v>
      </c>
      <c r="J8" s="29"/>
      <c r="K8" s="89"/>
      <c r="L8" s="89"/>
      <c r="M8" s="89"/>
      <c r="N8" s="89"/>
      <c r="O8" s="89"/>
    </row>
    <row r="9" spans="1:15" s="5" customFormat="1">
      <c r="A9" s="69" t="s">
        <v>4</v>
      </c>
      <c r="B9" s="47" t="s">
        <v>5</v>
      </c>
      <c r="C9" s="48">
        <v>750000</v>
      </c>
      <c r="D9" s="49">
        <v>250000</v>
      </c>
      <c r="E9" s="49">
        <v>150000</v>
      </c>
      <c r="F9" s="49">
        <v>150000</v>
      </c>
      <c r="G9" s="70">
        <v>200000</v>
      </c>
      <c r="H9" s="18">
        <f t="shared" ref="H9:H17" si="0">D9+E9</f>
        <v>400000</v>
      </c>
      <c r="I9" s="27">
        <f t="shared" ref="I9:I17" si="1">D9+E9+F9</f>
        <v>550000</v>
      </c>
      <c r="J9" s="17"/>
      <c r="K9" s="89"/>
      <c r="L9" s="89"/>
      <c r="M9" s="89"/>
      <c r="N9" s="89"/>
      <c r="O9" s="89"/>
    </row>
    <row r="10" spans="1:15" s="5" customFormat="1" ht="15.75">
      <c r="A10" s="69" t="s">
        <v>6</v>
      </c>
      <c r="B10" s="47" t="s">
        <v>7</v>
      </c>
      <c r="C10" s="45">
        <v>61229002</v>
      </c>
      <c r="D10" s="49" t="e">
        <f>#REF!+#REF!+#REF!+#REF!</f>
        <v>#REF!</v>
      </c>
      <c r="E10" s="49" t="e">
        <f>#REF!+#REF!+#REF!+#REF!</f>
        <v>#REF!</v>
      </c>
      <c r="F10" s="49" t="e">
        <f>#REF!+#REF!+#REF!+#REF!</f>
        <v>#REF!</v>
      </c>
      <c r="G10" s="49" t="e">
        <f>#REF!+#REF!+#REF!+#REF!</f>
        <v>#REF!</v>
      </c>
      <c r="H10" s="18" t="e">
        <f t="shared" si="0"/>
        <v>#REF!</v>
      </c>
      <c r="I10" s="27" t="e">
        <f t="shared" si="1"/>
        <v>#REF!</v>
      </c>
      <c r="J10" s="17"/>
      <c r="K10" s="89"/>
      <c r="L10" s="89"/>
      <c r="M10" s="89"/>
      <c r="N10" s="89"/>
      <c r="O10" s="89"/>
    </row>
    <row r="11" spans="1:15" s="5" customFormat="1">
      <c r="A11" s="69" t="s">
        <v>8</v>
      </c>
      <c r="B11" s="47" t="s">
        <v>9</v>
      </c>
      <c r="C11" s="48">
        <v>4657256</v>
      </c>
      <c r="D11" s="49" t="e">
        <f>#REF!+#REF!+#REF!+#REF!++#REF!</f>
        <v>#REF!</v>
      </c>
      <c r="E11" s="49" t="e">
        <f>#REF!+#REF!+#REF!+#REF!++#REF!</f>
        <v>#REF!</v>
      </c>
      <c r="F11" s="49" t="e">
        <f>#REF!+#REF!+#REF!+#REF!++#REF!</f>
        <v>#REF!</v>
      </c>
      <c r="G11" s="70" t="e">
        <f>#REF!+#REF!+#REF!+#REF!++#REF!</f>
        <v>#REF!</v>
      </c>
      <c r="H11" s="18" t="e">
        <f t="shared" si="0"/>
        <v>#REF!</v>
      </c>
      <c r="I11" s="27" t="e">
        <f t="shared" si="1"/>
        <v>#REF!</v>
      </c>
      <c r="J11" s="17"/>
      <c r="K11" s="89"/>
      <c r="L11" s="89"/>
      <c r="M11" s="89"/>
      <c r="N11" s="89"/>
      <c r="O11" s="89"/>
    </row>
    <row r="12" spans="1:15" ht="15.75">
      <c r="A12" s="67" t="s">
        <v>10</v>
      </c>
      <c r="B12" s="44" t="s">
        <v>11</v>
      </c>
      <c r="C12" s="50">
        <v>72389954</v>
      </c>
      <c r="D12" s="46" t="e">
        <f>D13++D14+D15+D16+D17+D18+D19</f>
        <v>#REF!</v>
      </c>
      <c r="E12" s="46" t="e">
        <f>E13++E14+E15+E16+E17+E18+E19</f>
        <v>#REF!</v>
      </c>
      <c r="F12" s="46" t="e">
        <f>F13++F14+F15+F16+F17+F18+F19</f>
        <v>#REF!</v>
      </c>
      <c r="G12" s="68" t="e">
        <f>G13++G14+G15+G16+G17+G18+G19</f>
        <v>#REF!</v>
      </c>
      <c r="H12" s="18" t="e">
        <f t="shared" si="0"/>
        <v>#REF!</v>
      </c>
      <c r="I12" s="27" t="e">
        <f t="shared" si="1"/>
        <v>#REF!</v>
      </c>
      <c r="K12" s="88"/>
      <c r="L12" s="88"/>
      <c r="M12" s="88"/>
      <c r="N12" s="88"/>
      <c r="O12" s="88"/>
    </row>
    <row r="13" spans="1:15" s="5" customFormat="1">
      <c r="A13" s="69" t="s">
        <v>4</v>
      </c>
      <c r="B13" s="47" t="s">
        <v>28</v>
      </c>
      <c r="C13" s="49">
        <v>46000000</v>
      </c>
      <c r="D13" s="49" t="e">
        <f>SUM(#REF!)</f>
        <v>#REF!</v>
      </c>
      <c r="E13" s="49" t="e">
        <f>SUM(#REF!)</f>
        <v>#REF!</v>
      </c>
      <c r="F13" s="49" t="e">
        <f>SUM(#REF!)</f>
        <v>#REF!</v>
      </c>
      <c r="G13" s="49" t="e">
        <f>SUM(#REF!)</f>
        <v>#REF!</v>
      </c>
      <c r="H13" s="18" t="e">
        <f t="shared" si="0"/>
        <v>#REF!</v>
      </c>
      <c r="I13" s="27" t="e">
        <f t="shared" si="1"/>
        <v>#REF!</v>
      </c>
      <c r="J13" s="17"/>
      <c r="K13" s="88"/>
      <c r="L13" s="88"/>
      <c r="M13" s="88"/>
      <c r="N13" s="88"/>
      <c r="O13" s="88"/>
    </row>
    <row r="14" spans="1:15" s="5" customFormat="1">
      <c r="A14" s="69" t="s">
        <v>6</v>
      </c>
      <c r="B14" s="51" t="s">
        <v>12</v>
      </c>
      <c r="C14" s="49">
        <v>150000</v>
      </c>
      <c r="D14" s="49" t="e">
        <f>#REF!+#REF!+#REF!+#REF!+#REF!</f>
        <v>#REF!</v>
      </c>
      <c r="E14" s="49" t="e">
        <f>#REF!+#REF!+#REF!+#REF!+#REF!</f>
        <v>#REF!</v>
      </c>
      <c r="F14" s="49" t="e">
        <f>#REF!+#REF!+#REF!+#REF!+#REF!</f>
        <v>#REF!</v>
      </c>
      <c r="G14" s="70" t="e">
        <f>#REF!+#REF!+#REF!+#REF!+#REF!</f>
        <v>#REF!</v>
      </c>
      <c r="H14" s="18" t="e">
        <f t="shared" si="0"/>
        <v>#REF!</v>
      </c>
      <c r="I14" s="27" t="e">
        <f t="shared" si="1"/>
        <v>#REF!</v>
      </c>
      <c r="J14" s="17"/>
      <c r="K14" s="17"/>
    </row>
    <row r="15" spans="1:15" s="5" customFormat="1">
      <c r="A15" s="69" t="s">
        <v>8</v>
      </c>
      <c r="B15" s="51" t="s">
        <v>13</v>
      </c>
      <c r="C15" s="49">
        <v>2214240</v>
      </c>
      <c r="D15" s="49" t="e">
        <f>#REF!+#REF!+#REF!+#REF!+#REF!+#REF!+#REF!</f>
        <v>#REF!</v>
      </c>
      <c r="E15" s="49" t="e">
        <f>#REF!+#REF!+#REF!+#REF!+#REF!+#REF!+#REF!</f>
        <v>#REF!</v>
      </c>
      <c r="F15" s="49" t="e">
        <f>#REF!+#REF!+#REF!+#REF!+#REF!+#REF!+#REF!</f>
        <v>#REF!</v>
      </c>
      <c r="G15" s="70" t="e">
        <f>#REF!+#REF!+#REF!+#REF!+#REF!+#REF!+#REF!</f>
        <v>#REF!</v>
      </c>
      <c r="H15" s="18" t="e">
        <f t="shared" si="0"/>
        <v>#REF!</v>
      </c>
      <c r="I15" s="27" t="e">
        <f t="shared" si="1"/>
        <v>#REF!</v>
      </c>
      <c r="J15" s="17"/>
      <c r="K15" s="17"/>
    </row>
    <row r="16" spans="1:15" s="5" customFormat="1">
      <c r="A16" s="69" t="s">
        <v>14</v>
      </c>
      <c r="B16" s="51" t="s">
        <v>25</v>
      </c>
      <c r="C16" s="49">
        <v>11454171.329999998</v>
      </c>
      <c r="D16" s="49" t="e">
        <f>#REF!+#REF!+#REF!+#REF!</f>
        <v>#REF!</v>
      </c>
      <c r="E16" s="49" t="e">
        <f>#REF!+#REF!+#REF!+#REF!</f>
        <v>#REF!</v>
      </c>
      <c r="F16" s="49" t="e">
        <f>#REF!+#REF!+#REF!+#REF!</f>
        <v>#REF!</v>
      </c>
      <c r="G16" s="70" t="e">
        <f>#REF!+#REF!+#REF!+#REF!</f>
        <v>#REF!</v>
      </c>
      <c r="H16" s="18" t="e">
        <f t="shared" si="0"/>
        <v>#REF!</v>
      </c>
      <c r="I16" s="27" t="e">
        <f t="shared" si="1"/>
        <v>#REF!</v>
      </c>
      <c r="J16" s="17"/>
      <c r="K16" s="17"/>
    </row>
    <row r="17" spans="1:11">
      <c r="A17" s="69" t="s">
        <v>15</v>
      </c>
      <c r="B17" s="51" t="s">
        <v>26</v>
      </c>
      <c r="C17" s="49">
        <v>12071542.75</v>
      </c>
      <c r="D17" s="49" t="e">
        <f>#REF!+#REF!+#REF!+#REF!+#REF!+#REF!+#REF!+#REF!+#REF!+#REF!+#REF!+#REF!+#REF!</f>
        <v>#REF!</v>
      </c>
      <c r="E17" s="49" t="e">
        <f>#REF!+#REF!+#REF!+#REF!+#REF!+#REF!+#REF!+#REF!+#REF!+#REF!+#REF!+#REF!+#REF!</f>
        <v>#REF!</v>
      </c>
      <c r="F17" s="49" t="e">
        <f>#REF!+#REF!+#REF!+#REF!+#REF!+#REF!+#REF!+#REF!+#REF!+#REF!+#REF!+#REF!+#REF!</f>
        <v>#REF!</v>
      </c>
      <c r="G17" s="70" t="e">
        <f>#REF!+#REF!+#REF!+#REF!+#REF!+#REF!+#REF!+#REF!+#REF!+#REF!+#REF!+#REF!+#REF!</f>
        <v>#REF!</v>
      </c>
      <c r="H17" s="18" t="e">
        <f t="shared" si="0"/>
        <v>#REF!</v>
      </c>
      <c r="I17" s="27" t="e">
        <f t="shared" si="1"/>
        <v>#REF!</v>
      </c>
    </row>
    <row r="18" spans="1:11" s="5" customFormat="1">
      <c r="A18" s="69" t="s">
        <v>17</v>
      </c>
      <c r="B18" s="51" t="s">
        <v>16</v>
      </c>
      <c r="C18" s="49">
        <v>500000</v>
      </c>
      <c r="D18" s="52" t="e">
        <f>#REF!+#REF!+#REF!</f>
        <v>#REF!</v>
      </c>
      <c r="E18" s="52" t="e">
        <f>#REF!+#REF!+#REF!</f>
        <v>#REF!</v>
      </c>
      <c r="F18" s="52" t="e">
        <f>#REF!+#REF!+#REF!</f>
        <v>#REF!</v>
      </c>
      <c r="G18" s="71" t="e">
        <f>#REF!+#REF!+#REF!</f>
        <v>#REF!</v>
      </c>
      <c r="H18" s="18" t="e">
        <f t="shared" ref="H18:H20" si="2">D18+E18</f>
        <v>#REF!</v>
      </c>
      <c r="I18" s="27" t="e">
        <f t="shared" ref="I18:I20" si="3">D18+E18+F18</f>
        <v>#REF!</v>
      </c>
      <c r="J18" s="17"/>
      <c r="K18" s="17"/>
    </row>
    <row r="19" spans="1:11" s="5" customFormat="1" ht="15.75" thickBot="1">
      <c r="A19" s="69" t="s">
        <v>27</v>
      </c>
      <c r="B19" s="51" t="s">
        <v>18</v>
      </c>
      <c r="C19" s="49">
        <v>0</v>
      </c>
      <c r="D19" s="49"/>
      <c r="E19" s="49"/>
      <c r="F19" s="49"/>
      <c r="G19" s="70"/>
      <c r="H19" s="18">
        <f t="shared" si="2"/>
        <v>0</v>
      </c>
      <c r="I19" s="28">
        <f t="shared" si="3"/>
        <v>0</v>
      </c>
      <c r="J19" s="17"/>
      <c r="K19" s="17"/>
    </row>
    <row r="20" spans="1:11" ht="15.75" thickBot="1">
      <c r="A20" s="72"/>
      <c r="B20" s="53"/>
      <c r="C20" s="54"/>
      <c r="D20" s="55"/>
      <c r="E20" s="55"/>
      <c r="F20" s="55"/>
      <c r="G20" s="73"/>
      <c r="H20" s="23">
        <f t="shared" si="2"/>
        <v>0</v>
      </c>
      <c r="I20" s="25">
        <f t="shared" si="3"/>
        <v>0</v>
      </c>
    </row>
    <row r="21" spans="1:11" ht="32.25" thickBot="1">
      <c r="A21" s="63"/>
      <c r="B21" s="38" t="s">
        <v>19</v>
      </c>
      <c r="C21" s="56">
        <v>29554589.920000002</v>
      </c>
      <c r="D21" s="40" t="e">
        <f>D6+D8-D12</f>
        <v>#REF!</v>
      </c>
      <c r="E21" s="40" t="e">
        <f>E6+E8-E12</f>
        <v>#REF!</v>
      </c>
      <c r="F21" s="40" t="e">
        <f>F6+F8-F12</f>
        <v>#REF!</v>
      </c>
      <c r="G21" s="64" t="e">
        <f>G6+G8-G12</f>
        <v>#REF!</v>
      </c>
      <c r="H21" s="34"/>
      <c r="I21" s="21"/>
    </row>
    <row r="22" spans="1:11" s="4" customFormat="1" ht="16.5" thickBot="1">
      <c r="A22" s="74"/>
      <c r="B22" s="75" t="s">
        <v>29</v>
      </c>
      <c r="C22" s="76">
        <v>-5753696.0799999982</v>
      </c>
      <c r="D22" s="77" t="e">
        <f>D8-D12</f>
        <v>#REF!</v>
      </c>
      <c r="E22" s="77" t="e">
        <f>E8-E12</f>
        <v>#REF!</v>
      </c>
      <c r="F22" s="77" t="e">
        <f>F8-F12</f>
        <v>#REF!</v>
      </c>
      <c r="G22" s="78" t="e">
        <f>G8-G12</f>
        <v>#REF!</v>
      </c>
      <c r="H22" s="35" t="e">
        <f>H8-H12</f>
        <v>#REF!</v>
      </c>
      <c r="I22" s="11" t="e">
        <f>I8-I12</f>
        <v>#REF!</v>
      </c>
      <c r="J22" s="17"/>
      <c r="K22" s="17"/>
    </row>
    <row r="23" spans="1:11">
      <c r="A23" s="84"/>
      <c r="B23" s="84"/>
      <c r="C23" s="84"/>
    </row>
    <row r="24" spans="1:11" ht="15.75">
      <c r="A24" s="84"/>
      <c r="B24" s="84"/>
      <c r="C24" s="84"/>
      <c r="F24" s="7" t="s">
        <v>30</v>
      </c>
    </row>
    <row r="25" spans="1:11">
      <c r="A25" s="14"/>
      <c r="B25" s="15"/>
      <c r="D25" s="15"/>
      <c r="E25" s="15"/>
      <c r="F25" s="15"/>
      <c r="G25" s="15"/>
      <c r="K25" s="5"/>
    </row>
    <row r="26" spans="1:11">
      <c r="A26" s="15"/>
      <c r="B26" s="15"/>
      <c r="D26" s="15"/>
      <c r="E26" s="15"/>
      <c r="F26" s="15"/>
      <c r="G26" s="15"/>
    </row>
    <row r="27" spans="1:11">
      <c r="A27" s="15"/>
      <c r="B27" s="15"/>
      <c r="D27" s="15"/>
      <c r="E27" s="15"/>
      <c r="F27" s="15"/>
      <c r="G27" s="15"/>
    </row>
    <row r="28" spans="1:11">
      <c r="A28" s="15"/>
      <c r="B28" s="15"/>
      <c r="C28" s="15"/>
      <c r="D28" s="15"/>
      <c r="E28" s="15"/>
      <c r="F28" s="15"/>
      <c r="G28" s="15"/>
    </row>
    <row r="29" spans="1:11">
      <c r="K29" s="5"/>
    </row>
    <row r="32" spans="1:11" ht="15.75">
      <c r="K32" s="4"/>
    </row>
    <row r="35" spans="1:11" s="2" customFormat="1">
      <c r="A35" s="1"/>
      <c r="B35" s="81"/>
      <c r="C35" s="81"/>
      <c r="D35" s="81"/>
      <c r="E35" s="81"/>
      <c r="F35" s="81"/>
      <c r="G35" s="81"/>
      <c r="K35" s="17"/>
    </row>
    <row r="36" spans="1:11" s="2" customFormat="1">
      <c r="A36" s="1"/>
      <c r="B36" s="81"/>
      <c r="C36" s="81"/>
      <c r="D36" s="81"/>
      <c r="E36" s="81"/>
      <c r="F36" s="81"/>
      <c r="G36" s="81"/>
      <c r="K36" s="17"/>
    </row>
    <row r="37" spans="1:11" s="2" customFormat="1">
      <c r="A37" s="1"/>
      <c r="B37" s="81"/>
      <c r="C37" s="81"/>
      <c r="D37" s="81"/>
      <c r="E37" s="81"/>
      <c r="F37" s="81"/>
      <c r="G37" s="81"/>
      <c r="K37" s="17"/>
    </row>
    <row r="45" spans="1:11">
      <c r="A45" s="17"/>
      <c r="B45" s="17"/>
      <c r="C45" s="17"/>
      <c r="D45" s="17"/>
      <c r="E45" s="17"/>
      <c r="F45" s="17"/>
      <c r="G45" s="17"/>
      <c r="K45" s="2"/>
    </row>
    <row r="46" spans="1:11">
      <c r="A46" s="17"/>
      <c r="B46" s="17"/>
      <c r="C46" s="17"/>
      <c r="D46" s="17"/>
      <c r="E46" s="17"/>
      <c r="F46" s="17"/>
      <c r="G46" s="17"/>
      <c r="K46" s="2"/>
    </row>
    <row r="47" spans="1:11">
      <c r="A47" s="17"/>
      <c r="B47" s="17"/>
      <c r="C47" s="17"/>
      <c r="D47" s="17"/>
      <c r="E47" s="17"/>
      <c r="F47" s="17"/>
      <c r="G47" s="17"/>
      <c r="K47" s="2"/>
    </row>
  </sheetData>
  <mergeCells count="4">
    <mergeCell ref="B2:G2"/>
    <mergeCell ref="A3:C3"/>
    <mergeCell ref="K3:O13"/>
    <mergeCell ref="A23:C2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Лист7</vt:lpstr>
      <vt:lpstr>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Юлия Ивановна</dc:creator>
  <cp:lastModifiedBy>LAPyisina</cp:lastModifiedBy>
  <cp:lastPrinted>2019-03-15T12:44:22Z</cp:lastPrinted>
  <dcterms:created xsi:type="dcterms:W3CDTF">2010-04-21T06:00:44Z</dcterms:created>
  <dcterms:modified xsi:type="dcterms:W3CDTF">2019-03-19T06:50:36Z</dcterms:modified>
</cp:coreProperties>
</file>